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480" yWindow="120" windowWidth="27795" windowHeight="12585"/>
  </bookViews>
  <sheets>
    <sheet name="FA 2020 UGRD Tuition &amp; Fees" sheetId="1" r:id="rId1"/>
  </sheet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36" i="1" l="1"/>
  <c r="B36" i="1"/>
  <c r="L35" i="1"/>
  <c r="K35" i="1"/>
  <c r="J35" i="1"/>
  <c r="I35" i="1"/>
  <c r="H35" i="1"/>
  <c r="G35" i="1"/>
  <c r="F35" i="1"/>
  <c r="E35" i="1"/>
  <c r="D35" i="1"/>
  <c r="C35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32" i="1"/>
  <c r="K32" i="1"/>
  <c r="J32" i="1"/>
  <c r="I32" i="1"/>
  <c r="H32" i="1"/>
  <c r="G32" i="1"/>
  <c r="F32" i="1"/>
  <c r="E32" i="1"/>
  <c r="D32" i="1"/>
  <c r="C32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M20" i="1"/>
  <c r="B20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20" i="1" l="1"/>
  <c r="G20" i="1"/>
  <c r="K20" i="1"/>
  <c r="C36" i="1"/>
  <c r="G36" i="1"/>
  <c r="D36" i="1"/>
  <c r="H36" i="1"/>
  <c r="L36" i="1"/>
  <c r="D20" i="1"/>
  <c r="H20" i="1"/>
  <c r="L20" i="1"/>
  <c r="J36" i="1"/>
  <c r="J20" i="1"/>
  <c r="F36" i="1"/>
  <c r="F20" i="1"/>
  <c r="E20" i="1"/>
  <c r="I20" i="1"/>
  <c r="E36" i="1"/>
  <c r="I36" i="1"/>
  <c r="K36" i="1"/>
</calcChain>
</file>

<file path=xl/sharedStrings.xml><?xml version="1.0" encoding="utf-8"?>
<sst xmlns="http://schemas.openxmlformats.org/spreadsheetml/2006/main" count="58" uniqueCount="32">
  <si>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</si>
  <si>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</si>
  <si>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</si>
  <si>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</si>
  <si>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</si>
  <si>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</si>
  <si>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</si>
  <si>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</si>
  <si>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</si>
  <si>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</si>
  <si>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</si>
  <si>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</si>
  <si>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</si>
  <si>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</si>
  <si>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</si>
  <si>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</si>
  <si>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</si>
  <si>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</si>
  <si>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</si>
  <si>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</si>
  <si>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</si>
  <si>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</si>
  <si>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</si>
  <si>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</si>
  <si>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</si>
  <si>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</si>
  <si>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</si>
  <si>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</si>
  <si>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Undergraduate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</si>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</sst>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5" fillId="2" borderId="7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5" borderId="7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" dataDxfId="17" dataCellStyle="Currency"/>
    <tableColumn id="11" name="10 credits" dataDxfId="16" dataCellStyle="Currency"/>
    <tableColumn id="12" name="11 credits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Q32" sqref="Q32"/>
    </sheetView>
  </sheetViews>
  <sheetFormatPr defaultRowHeight="15" x14ac:dyDescent="0.25"/>
  <cols>
    <col min="1" max="1" width="19.7109375" customWidth="1"/>
    <col min="9" max="9" width="8.42578125" bestFit="1" customWidth="1"/>
    <col min="13" max="13" width="9.28515625" bestFit="1" customWidth="1"/>
  </cols>
  <sheetData>
    <row r="1" spans="1:13" ht="23.25" x14ac:dyDescent="0.25">
      <c r="B1" s="8" t="s">
        <v>28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6">
        <v>3535</v>
      </c>
    </row>
    <row r="9" spans="1:13" ht="22.5" x14ac:dyDescent="0.25">
      <c r="A9" s="7" t="s">
        <v>30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>SUM(B9*8)</f>
        <v>175.04</v>
      </c>
      <c r="J9" s="17">
        <f>SUM(B9*9)</f>
        <v>196.92</v>
      </c>
      <c r="K9" s="17">
        <f>SUM(B9*10)</f>
        <v>218.79999999999998</v>
      </c>
      <c r="L9" s="17">
        <f>SUM(B9*11)</f>
        <v>240.67999999999998</v>
      </c>
      <c r="M9" s="17">
        <v>262.5</v>
      </c>
    </row>
    <row r="10" spans="1:13" x14ac:dyDescent="0.25">
      <c r="A10" s="14" t="s">
        <v>15</v>
      </c>
      <c r="B10" s="18">
        <v>17.73</v>
      </c>
      <c r="C10" s="18">
        <f t="shared" si="0"/>
        <v>35.46</v>
      </c>
      <c r="D10" s="18">
        <f t="shared" si="1"/>
        <v>53.19</v>
      </c>
      <c r="E10" s="18">
        <f t="shared" si="2"/>
        <v>70.92</v>
      </c>
      <c r="F10" s="18">
        <f t="shared" si="3"/>
        <v>88.65</v>
      </c>
      <c r="G10" s="18">
        <f t="shared" si="4"/>
        <v>106.38</v>
      </c>
      <c r="H10" s="18">
        <f t="shared" si="5"/>
        <v>124.11</v>
      </c>
      <c r="I10" s="18">
        <f t="shared" ref="I10:I19" si="10">SUM(B10*8)</f>
        <v>141.84</v>
      </c>
      <c r="J10" s="18">
        <f t="shared" ref="J10:J19" si="11">SUM(B10*9)</f>
        <v>159.57</v>
      </c>
      <c r="K10" s="18">
        <f t="shared" ref="K10:K19" si="12">SUM(B10*10)</f>
        <v>177.3</v>
      </c>
      <c r="L10" s="18">
        <f t="shared" ref="L10:L19" si="13">SUM(B10*11)</f>
        <v>195.03</v>
      </c>
      <c r="M10" s="18">
        <v>212.75</v>
      </c>
    </row>
    <row r="11" spans="1:13" x14ac:dyDescent="0.25">
      <c r="A11" s="23" t="s">
        <v>16</v>
      </c>
      <c r="B11" s="24">
        <v>11.02</v>
      </c>
      <c r="C11" s="25">
        <f t="shared" si="0"/>
        <v>22.04</v>
      </c>
      <c r="D11" s="25">
        <f t="shared" si="1"/>
        <v>33.06</v>
      </c>
      <c r="E11" s="25">
        <f t="shared" si="2"/>
        <v>44.08</v>
      </c>
      <c r="F11" s="25">
        <f t="shared" si="3"/>
        <v>55.099999999999994</v>
      </c>
      <c r="G11" s="25">
        <f t="shared" si="4"/>
        <v>66.12</v>
      </c>
      <c r="H11" s="25">
        <f t="shared" si="5"/>
        <v>77.14</v>
      </c>
      <c r="I11" s="25">
        <f t="shared" si="10"/>
        <v>88.16</v>
      </c>
      <c r="J11" s="25">
        <f t="shared" si="11"/>
        <v>99.179999999999993</v>
      </c>
      <c r="K11" s="25">
        <f t="shared" si="12"/>
        <v>110.19999999999999</v>
      </c>
      <c r="L11" s="25">
        <f t="shared" si="13"/>
        <v>121.22</v>
      </c>
      <c r="M11" s="24">
        <v>132.25</v>
      </c>
    </row>
    <row r="12" spans="1:13" x14ac:dyDescent="0.25">
      <c r="A12" s="14" t="s">
        <v>29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f>SUM($B$12*9)</f>
        <v>18.72</v>
      </c>
      <c r="K12" s="22">
        <f>SUM($B$12*10)</f>
        <v>20.8</v>
      </c>
      <c r="L12" s="22">
        <f>SUM($B$12*11)</f>
        <v>22.880000000000003</v>
      </c>
      <c r="M12" s="18">
        <v>25</v>
      </c>
    </row>
    <row r="13" spans="1:13" x14ac:dyDescent="0.25">
      <c r="A13" s="26" t="s">
        <v>17</v>
      </c>
      <c r="B13" s="25">
        <v>5.21</v>
      </c>
      <c r="C13" s="25">
        <f t="shared" si="0"/>
        <v>10.42</v>
      </c>
      <c r="D13" s="25">
        <f t="shared" si="1"/>
        <v>15.629999999999999</v>
      </c>
      <c r="E13" s="25">
        <f t="shared" si="2"/>
        <v>20.84</v>
      </c>
      <c r="F13" s="25">
        <f t="shared" si="3"/>
        <v>26.05</v>
      </c>
      <c r="G13" s="25">
        <f t="shared" si="4"/>
        <v>31.259999999999998</v>
      </c>
      <c r="H13" s="25">
        <f t="shared" si="5"/>
        <v>36.47</v>
      </c>
      <c r="I13" s="25">
        <f t="shared" si="10"/>
        <v>41.68</v>
      </c>
      <c r="J13" s="25">
        <f t="shared" si="11"/>
        <v>46.89</v>
      </c>
      <c r="K13" s="25">
        <f t="shared" si="12"/>
        <v>52.1</v>
      </c>
      <c r="L13" s="25">
        <f t="shared" si="13"/>
        <v>57.31</v>
      </c>
      <c r="M13" s="25">
        <v>62.5</v>
      </c>
    </row>
    <row r="14" spans="1:13" x14ac:dyDescent="0.25">
      <c r="A14" s="14" t="s">
        <v>18</v>
      </c>
      <c r="B14" s="18">
        <v>18.29</v>
      </c>
      <c r="C14" s="18">
        <f t="shared" si="0"/>
        <v>36.58</v>
      </c>
      <c r="D14" s="18">
        <f t="shared" si="1"/>
        <v>54.87</v>
      </c>
      <c r="E14" s="18">
        <f t="shared" si="2"/>
        <v>73.16</v>
      </c>
      <c r="F14" s="18">
        <f t="shared" si="3"/>
        <v>91.449999999999989</v>
      </c>
      <c r="G14" s="18">
        <f t="shared" si="4"/>
        <v>109.74</v>
      </c>
      <c r="H14" s="18">
        <f t="shared" si="5"/>
        <v>128.03</v>
      </c>
      <c r="I14" s="18">
        <f t="shared" si="10"/>
        <v>146.32</v>
      </c>
      <c r="J14" s="18">
        <f t="shared" si="11"/>
        <v>164.60999999999999</v>
      </c>
      <c r="K14" s="18">
        <f t="shared" si="12"/>
        <v>182.89999999999998</v>
      </c>
      <c r="L14" s="18">
        <f t="shared" si="13"/>
        <v>201.19</v>
      </c>
      <c r="M14" s="18">
        <v>219.5</v>
      </c>
    </row>
    <row r="15" spans="1:13" x14ac:dyDescent="0.25">
      <c r="A15" s="26" t="s">
        <v>19</v>
      </c>
      <c r="B15" s="25">
        <v>2.25</v>
      </c>
      <c r="C15" s="25">
        <f t="shared" si="0"/>
        <v>4.5</v>
      </c>
      <c r="D15" s="25">
        <f t="shared" si="1"/>
        <v>6.75</v>
      </c>
      <c r="E15" s="25">
        <f t="shared" si="2"/>
        <v>9</v>
      </c>
      <c r="F15" s="25">
        <f t="shared" si="3"/>
        <v>11.25</v>
      </c>
      <c r="G15" s="25">
        <f t="shared" si="4"/>
        <v>13.5</v>
      </c>
      <c r="H15" s="25">
        <f t="shared" si="5"/>
        <v>15.75</v>
      </c>
      <c r="I15" s="25">
        <f t="shared" si="10"/>
        <v>18</v>
      </c>
      <c r="J15" s="25">
        <f t="shared" si="11"/>
        <v>20.25</v>
      </c>
      <c r="K15" s="25">
        <f t="shared" si="12"/>
        <v>22.5</v>
      </c>
      <c r="L15" s="25">
        <f t="shared" si="13"/>
        <v>24.75</v>
      </c>
      <c r="M15" s="25">
        <v>27</v>
      </c>
    </row>
    <row r="16" spans="1:13" x14ac:dyDescent="0.25">
      <c r="A16" s="13" t="s">
        <v>31</v>
      </c>
      <c r="B16" s="16">
        <v>9.08</v>
      </c>
      <c r="C16" s="18">
        <f>SUM(B16*2)</f>
        <v>18.16</v>
      </c>
      <c r="D16" s="18">
        <f>SUM(B16*3)</f>
        <v>27.240000000000002</v>
      </c>
      <c r="E16" s="18">
        <f>SUM(B16*4)</f>
        <v>36.32</v>
      </c>
      <c r="F16" s="18">
        <f>SUM(B16*5)</f>
        <v>45.4</v>
      </c>
      <c r="G16" s="18">
        <f>SUM(B16*6)</f>
        <v>54.480000000000004</v>
      </c>
      <c r="H16" s="18">
        <f>SUM(B16*7)</f>
        <v>63.56</v>
      </c>
      <c r="I16" s="18">
        <f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6">
        <v>109</v>
      </c>
    </row>
    <row r="17" spans="1:13" x14ac:dyDescent="0.25">
      <c r="A17" s="20" t="s">
        <v>20</v>
      </c>
      <c r="B17" s="21">
        <v>35.83</v>
      </c>
      <c r="C17" s="21">
        <f t="shared" si="0"/>
        <v>71.66</v>
      </c>
      <c r="D17" s="21">
        <f t="shared" si="1"/>
        <v>107.49</v>
      </c>
      <c r="E17" s="21">
        <f t="shared" si="2"/>
        <v>143.32</v>
      </c>
      <c r="F17" s="21">
        <f t="shared" si="3"/>
        <v>179.14999999999998</v>
      </c>
      <c r="G17" s="21">
        <f t="shared" si="4"/>
        <v>214.98</v>
      </c>
      <c r="H17" s="21">
        <f t="shared" si="5"/>
        <v>250.81</v>
      </c>
      <c r="I17" s="21">
        <f t="shared" si="10"/>
        <v>286.64</v>
      </c>
      <c r="J17" s="21">
        <f t="shared" si="11"/>
        <v>322.46999999999997</v>
      </c>
      <c r="K17" s="21">
        <f t="shared" si="12"/>
        <v>358.29999999999995</v>
      </c>
      <c r="L17" s="21">
        <f t="shared" si="13"/>
        <v>394.13</v>
      </c>
      <c r="M17" s="21">
        <v>430</v>
      </c>
    </row>
    <row r="18" spans="1:13" x14ac:dyDescent="0.25">
      <c r="A18" s="14" t="s">
        <v>21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</row>
    <row r="19" spans="1:13" ht="15.75" thickBot="1" x14ac:dyDescent="0.3">
      <c r="A19" s="20" t="s">
        <v>22</v>
      </c>
      <c r="B19" s="21">
        <v>20.190000000000001</v>
      </c>
      <c r="C19" s="21">
        <f t="shared" si="0"/>
        <v>40.380000000000003</v>
      </c>
      <c r="D19" s="21">
        <f t="shared" si="1"/>
        <v>60.570000000000007</v>
      </c>
      <c r="E19" s="21">
        <f t="shared" si="2"/>
        <v>80.760000000000005</v>
      </c>
      <c r="F19" s="21">
        <f t="shared" si="3"/>
        <v>100.95</v>
      </c>
      <c r="G19" s="21">
        <f t="shared" si="4"/>
        <v>121.14000000000001</v>
      </c>
      <c r="H19" s="21">
        <f t="shared" si="5"/>
        <v>141.33000000000001</v>
      </c>
      <c r="I19" s="21">
        <f t="shared" si="10"/>
        <v>161.52000000000001</v>
      </c>
      <c r="J19" s="21">
        <f t="shared" si="11"/>
        <v>181.71</v>
      </c>
      <c r="K19" s="21">
        <f t="shared" si="12"/>
        <v>201.9</v>
      </c>
      <c r="L19" s="21">
        <f t="shared" si="13"/>
        <v>222.09</v>
      </c>
      <c r="M19" s="21">
        <v>242.25</v>
      </c>
    </row>
    <row r="20" spans="1:13" x14ac:dyDescent="0.25">
      <c r="A20" s="15" t="s">
        <v>23</v>
      </c>
      <c r="B20" s="19">
        <f t="shared" ref="B20:M20" si="14">SUM(B8:B19)</f>
        <v>443.55999999999995</v>
      </c>
      <c r="C20" s="19">
        <f t="shared" si="14"/>
        <v>882.11999999999989</v>
      </c>
      <c r="D20" s="19">
        <f t="shared" si="14"/>
        <v>1320.6799999999998</v>
      </c>
      <c r="E20" s="19">
        <f t="shared" si="14"/>
        <v>1759.2399999999998</v>
      </c>
      <c r="F20" s="19">
        <f t="shared" si="14"/>
        <v>2197.8000000000002</v>
      </c>
      <c r="G20" s="19">
        <f t="shared" si="14"/>
        <v>2636.3599999999997</v>
      </c>
      <c r="H20" s="19">
        <f t="shared" si="14"/>
        <v>3074.9199999999996</v>
      </c>
      <c r="I20" s="19">
        <f t="shared" si="14"/>
        <v>3513.4799999999996</v>
      </c>
      <c r="J20" s="19">
        <f t="shared" si="14"/>
        <v>3952.0399999999995</v>
      </c>
      <c r="K20" s="19">
        <f t="shared" si="14"/>
        <v>4390.6000000000004</v>
      </c>
      <c r="L20" s="19">
        <f t="shared" si="14"/>
        <v>4829.16</v>
      </c>
      <c r="M20" s="19">
        <f t="shared" si="14"/>
        <v>5262.75</v>
      </c>
    </row>
    <row r="21" spans="1:13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5" t="s">
        <v>13</v>
      </c>
    </row>
    <row r="24" spans="1:13" x14ac:dyDescent="0.25">
      <c r="A24" s="12" t="s">
        <v>14</v>
      </c>
      <c r="B24" s="16">
        <v>1031</v>
      </c>
      <c r="C24" s="16">
        <f t="shared" ref="C24" si="15">SUM(B24*2)</f>
        <v>2062</v>
      </c>
      <c r="D24" s="16">
        <f t="shared" ref="D24:D35" si="16">SUM(B24*3)</f>
        <v>3093</v>
      </c>
      <c r="E24" s="16">
        <f t="shared" ref="E24:E35" si="17">SUM(B24*4)</f>
        <v>4124</v>
      </c>
      <c r="F24" s="16">
        <f t="shared" ref="F24:F35" si="18">SUM(B24*5)</f>
        <v>5155</v>
      </c>
      <c r="G24" s="16">
        <f t="shared" ref="G24:G35" si="19">SUM(B24*6)</f>
        <v>6186</v>
      </c>
      <c r="H24" s="16">
        <f t="shared" ref="H24:H35" si="20">SUM(B24*7)</f>
        <v>7217</v>
      </c>
      <c r="I24" s="16">
        <f t="shared" ref="I24" si="21">SUM(B24*8)</f>
        <v>8248</v>
      </c>
      <c r="J24" s="16">
        <f t="shared" ref="J24" si="22">SUM(B24*9)</f>
        <v>9279</v>
      </c>
      <c r="K24" s="16">
        <f t="shared" ref="K24" si="23">SUM(B24*10)</f>
        <v>10310</v>
      </c>
      <c r="L24" s="16">
        <f t="shared" ref="L24" si="24">SUM(B24*11)</f>
        <v>11341</v>
      </c>
      <c r="M24" s="16">
        <v>12370</v>
      </c>
    </row>
    <row r="25" spans="1:13" ht="22.5" x14ac:dyDescent="0.25">
      <c r="A25" s="7" t="s">
        <v>30</v>
      </c>
      <c r="B25" s="17">
        <v>21.88</v>
      </c>
      <c r="C25" s="17">
        <f t="shared" ref="C25:C35" si="25">SUM(B25*2)</f>
        <v>43.76</v>
      </c>
      <c r="D25" s="17">
        <f t="shared" si="16"/>
        <v>65.64</v>
      </c>
      <c r="E25" s="17">
        <f t="shared" si="17"/>
        <v>87.52</v>
      </c>
      <c r="F25" s="17">
        <f t="shared" si="18"/>
        <v>109.39999999999999</v>
      </c>
      <c r="G25" s="17">
        <f t="shared" si="19"/>
        <v>131.28</v>
      </c>
      <c r="H25" s="17">
        <f t="shared" si="20"/>
        <v>153.16</v>
      </c>
      <c r="I25" s="17">
        <f>SUM(B25*8)</f>
        <v>175.04</v>
      </c>
      <c r="J25" s="17">
        <f>SUM(B25*9)</f>
        <v>196.92</v>
      </c>
      <c r="K25" s="17">
        <f>SUM(B25*10)</f>
        <v>218.79999999999998</v>
      </c>
      <c r="L25" s="17">
        <f>SUM(B25*11)</f>
        <v>240.67999999999998</v>
      </c>
      <c r="M25" s="17">
        <v>262.5</v>
      </c>
    </row>
    <row r="26" spans="1:13" x14ac:dyDescent="0.25">
      <c r="A26" s="14" t="s">
        <v>15</v>
      </c>
      <c r="B26" s="18">
        <v>17.73</v>
      </c>
      <c r="C26" s="18">
        <f t="shared" si="25"/>
        <v>35.46</v>
      </c>
      <c r="D26" s="18">
        <f t="shared" si="16"/>
        <v>53.19</v>
      </c>
      <c r="E26" s="18">
        <f t="shared" si="17"/>
        <v>70.92</v>
      </c>
      <c r="F26" s="18">
        <f t="shared" si="18"/>
        <v>88.65</v>
      </c>
      <c r="G26" s="18">
        <f t="shared" si="19"/>
        <v>106.38</v>
      </c>
      <c r="H26" s="18">
        <f t="shared" si="20"/>
        <v>124.11</v>
      </c>
      <c r="I26" s="18">
        <f t="shared" ref="I26:I35" si="26">SUM(B26*8)</f>
        <v>141.84</v>
      </c>
      <c r="J26" s="18">
        <f t="shared" ref="J26:J35" si="27">SUM(B26*9)</f>
        <v>159.57</v>
      </c>
      <c r="K26" s="18">
        <f t="shared" ref="K26:K35" si="28">SUM(B26*10)</f>
        <v>177.3</v>
      </c>
      <c r="L26" s="18">
        <f t="shared" ref="L26:L35" si="29">SUM(B26*11)</f>
        <v>195.03</v>
      </c>
      <c r="M26" s="18">
        <v>212.75</v>
      </c>
    </row>
    <row r="27" spans="1:13" x14ac:dyDescent="0.25">
      <c r="A27" s="23" t="s">
        <v>16</v>
      </c>
      <c r="B27" s="24">
        <v>11.02</v>
      </c>
      <c r="C27" s="25">
        <f t="shared" si="25"/>
        <v>22.04</v>
      </c>
      <c r="D27" s="25">
        <f t="shared" si="16"/>
        <v>33.06</v>
      </c>
      <c r="E27" s="25">
        <f t="shared" si="17"/>
        <v>44.08</v>
      </c>
      <c r="F27" s="25">
        <f t="shared" si="18"/>
        <v>55.099999999999994</v>
      </c>
      <c r="G27" s="25">
        <f t="shared" si="19"/>
        <v>66.12</v>
      </c>
      <c r="H27" s="25">
        <f t="shared" si="20"/>
        <v>77.14</v>
      </c>
      <c r="I27" s="25">
        <f t="shared" si="26"/>
        <v>88.16</v>
      </c>
      <c r="J27" s="25">
        <f t="shared" si="27"/>
        <v>99.179999999999993</v>
      </c>
      <c r="K27" s="25">
        <f t="shared" si="28"/>
        <v>110.19999999999999</v>
      </c>
      <c r="L27" s="25">
        <f t="shared" si="29"/>
        <v>121.22</v>
      </c>
      <c r="M27" s="24">
        <v>132.25</v>
      </c>
    </row>
    <row r="28" spans="1:13" x14ac:dyDescent="0.25">
      <c r="A28" s="14" t="s">
        <v>29</v>
      </c>
      <c r="B28" s="18">
        <v>2.08</v>
      </c>
      <c r="C28" s="18">
        <v>4.16</v>
      </c>
      <c r="D28" s="18">
        <v>6.24</v>
      </c>
      <c r="E28" s="18">
        <v>8.32</v>
      </c>
      <c r="F28" s="18">
        <v>10.4</v>
      </c>
      <c r="G28" s="18">
        <v>12.48</v>
      </c>
      <c r="H28" s="18">
        <v>14.56</v>
      </c>
      <c r="I28" s="18">
        <v>16.64</v>
      </c>
      <c r="J28" s="18">
        <v>18.72</v>
      </c>
      <c r="K28" s="18">
        <v>20.8</v>
      </c>
      <c r="L28" s="18">
        <v>22.880000000000003</v>
      </c>
      <c r="M28" s="18">
        <v>25</v>
      </c>
    </row>
    <row r="29" spans="1:13" x14ac:dyDescent="0.25">
      <c r="A29" s="26" t="s">
        <v>17</v>
      </c>
      <c r="B29" s="25">
        <v>5.21</v>
      </c>
      <c r="C29" s="25">
        <f t="shared" si="25"/>
        <v>10.42</v>
      </c>
      <c r="D29" s="25">
        <f t="shared" si="16"/>
        <v>15.629999999999999</v>
      </c>
      <c r="E29" s="25">
        <f t="shared" si="17"/>
        <v>20.84</v>
      </c>
      <c r="F29" s="25">
        <f t="shared" si="18"/>
        <v>26.05</v>
      </c>
      <c r="G29" s="25">
        <f t="shared" si="19"/>
        <v>31.259999999999998</v>
      </c>
      <c r="H29" s="25">
        <f t="shared" si="20"/>
        <v>36.47</v>
      </c>
      <c r="I29" s="25">
        <f t="shared" si="26"/>
        <v>41.68</v>
      </c>
      <c r="J29" s="25">
        <f t="shared" si="27"/>
        <v>46.89</v>
      </c>
      <c r="K29" s="25">
        <f t="shared" si="28"/>
        <v>52.1</v>
      </c>
      <c r="L29" s="25">
        <f t="shared" si="29"/>
        <v>57.31</v>
      </c>
      <c r="M29" s="25">
        <v>62.5</v>
      </c>
    </row>
    <row r="30" spans="1:13" x14ac:dyDescent="0.25">
      <c r="A30" s="14" t="s">
        <v>18</v>
      </c>
      <c r="B30" s="18">
        <v>18.29</v>
      </c>
      <c r="C30" s="18">
        <f t="shared" si="25"/>
        <v>36.58</v>
      </c>
      <c r="D30" s="18">
        <f t="shared" si="16"/>
        <v>54.87</v>
      </c>
      <c r="E30" s="18">
        <f t="shared" si="17"/>
        <v>73.16</v>
      </c>
      <c r="F30" s="18">
        <f t="shared" si="18"/>
        <v>91.449999999999989</v>
      </c>
      <c r="G30" s="18">
        <f t="shared" si="19"/>
        <v>109.74</v>
      </c>
      <c r="H30" s="18">
        <f t="shared" si="20"/>
        <v>128.03</v>
      </c>
      <c r="I30" s="18">
        <f t="shared" si="26"/>
        <v>146.32</v>
      </c>
      <c r="J30" s="18">
        <f t="shared" si="27"/>
        <v>164.60999999999999</v>
      </c>
      <c r="K30" s="18">
        <f t="shared" si="28"/>
        <v>182.89999999999998</v>
      </c>
      <c r="L30" s="18">
        <f t="shared" si="29"/>
        <v>201.19</v>
      </c>
      <c r="M30" s="18">
        <v>219.5</v>
      </c>
    </row>
    <row r="31" spans="1:13" x14ac:dyDescent="0.25">
      <c r="A31" s="26" t="s">
        <v>19</v>
      </c>
      <c r="B31" s="25">
        <v>2.25</v>
      </c>
      <c r="C31" s="25">
        <f t="shared" si="25"/>
        <v>4.5</v>
      </c>
      <c r="D31" s="25">
        <f t="shared" si="16"/>
        <v>6.75</v>
      </c>
      <c r="E31" s="25">
        <f t="shared" si="17"/>
        <v>9</v>
      </c>
      <c r="F31" s="25">
        <f t="shared" si="18"/>
        <v>11.25</v>
      </c>
      <c r="G31" s="25">
        <f t="shared" si="19"/>
        <v>13.5</v>
      </c>
      <c r="H31" s="25">
        <f t="shared" si="20"/>
        <v>15.75</v>
      </c>
      <c r="I31" s="25">
        <f t="shared" si="26"/>
        <v>18</v>
      </c>
      <c r="J31" s="25">
        <f t="shared" si="27"/>
        <v>20.25</v>
      </c>
      <c r="K31" s="25">
        <f t="shared" si="28"/>
        <v>22.5</v>
      </c>
      <c r="L31" s="25">
        <f t="shared" si="29"/>
        <v>24.75</v>
      </c>
      <c r="M31" s="25">
        <v>27</v>
      </c>
    </row>
    <row r="32" spans="1:13" x14ac:dyDescent="0.25">
      <c r="A32" s="13" t="s">
        <v>31</v>
      </c>
      <c r="B32" s="16">
        <v>9.08</v>
      </c>
      <c r="C32" s="18">
        <f>SUM(B32*2)</f>
        <v>18.16</v>
      </c>
      <c r="D32" s="18">
        <f>SUM(B32*3)</f>
        <v>27.240000000000002</v>
      </c>
      <c r="E32" s="18">
        <f>SUM(B32*4)</f>
        <v>36.32</v>
      </c>
      <c r="F32" s="18">
        <f>SUM(B32*5)</f>
        <v>45.4</v>
      </c>
      <c r="G32" s="18">
        <f>SUM(B32*6)</f>
        <v>54.480000000000004</v>
      </c>
      <c r="H32" s="18">
        <f>SUM(B32*7)</f>
        <v>63.56</v>
      </c>
      <c r="I32" s="18">
        <f>SUM(B32*8)</f>
        <v>72.64</v>
      </c>
      <c r="J32" s="18">
        <f>SUM(B32*9)</f>
        <v>81.72</v>
      </c>
      <c r="K32" s="18">
        <f>SUM(B32*10)</f>
        <v>90.8</v>
      </c>
      <c r="L32" s="18">
        <f>SUM(B32*11)</f>
        <v>99.88</v>
      </c>
      <c r="M32" s="16">
        <v>109</v>
      </c>
    </row>
    <row r="33" spans="1:13" x14ac:dyDescent="0.25">
      <c r="A33" s="20" t="s">
        <v>20</v>
      </c>
      <c r="B33" s="21">
        <v>35.83</v>
      </c>
      <c r="C33" s="21">
        <f t="shared" si="25"/>
        <v>71.66</v>
      </c>
      <c r="D33" s="21">
        <f t="shared" si="16"/>
        <v>107.49</v>
      </c>
      <c r="E33" s="21">
        <f t="shared" si="17"/>
        <v>143.32</v>
      </c>
      <c r="F33" s="21">
        <f t="shared" si="18"/>
        <v>179.14999999999998</v>
      </c>
      <c r="G33" s="21">
        <f t="shared" si="19"/>
        <v>214.98</v>
      </c>
      <c r="H33" s="21">
        <f t="shared" si="20"/>
        <v>250.81</v>
      </c>
      <c r="I33" s="21">
        <f t="shared" si="26"/>
        <v>286.64</v>
      </c>
      <c r="J33" s="21">
        <f t="shared" si="27"/>
        <v>322.46999999999997</v>
      </c>
      <c r="K33" s="21">
        <f t="shared" si="28"/>
        <v>358.29999999999995</v>
      </c>
      <c r="L33" s="21">
        <f t="shared" si="29"/>
        <v>394.13</v>
      </c>
      <c r="M33" s="21">
        <v>430</v>
      </c>
    </row>
    <row r="34" spans="1:13" x14ac:dyDescent="0.25">
      <c r="A34" s="14" t="s">
        <v>21</v>
      </c>
      <c r="B34" s="18">
        <v>5</v>
      </c>
      <c r="C34" s="18">
        <v>5</v>
      </c>
      <c r="D34" s="18">
        <v>5</v>
      </c>
      <c r="E34" s="18">
        <v>5</v>
      </c>
      <c r="F34" s="18">
        <v>5</v>
      </c>
      <c r="G34" s="18">
        <v>5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5</v>
      </c>
    </row>
    <row r="35" spans="1:13" ht="15.75" thickBot="1" x14ac:dyDescent="0.3">
      <c r="A35" s="20" t="s">
        <v>22</v>
      </c>
      <c r="B35" s="21">
        <v>20.190000000000001</v>
      </c>
      <c r="C35" s="21">
        <f t="shared" si="25"/>
        <v>40.380000000000003</v>
      </c>
      <c r="D35" s="21">
        <f t="shared" si="16"/>
        <v>60.570000000000007</v>
      </c>
      <c r="E35" s="21">
        <f t="shared" si="17"/>
        <v>80.760000000000005</v>
      </c>
      <c r="F35" s="21">
        <f t="shared" si="18"/>
        <v>100.95</v>
      </c>
      <c r="G35" s="21">
        <f t="shared" si="19"/>
        <v>121.14000000000001</v>
      </c>
      <c r="H35" s="21">
        <f t="shared" si="20"/>
        <v>141.33000000000001</v>
      </c>
      <c r="I35" s="21">
        <f t="shared" si="26"/>
        <v>161.52000000000001</v>
      </c>
      <c r="J35" s="21">
        <f t="shared" si="27"/>
        <v>181.71</v>
      </c>
      <c r="K35" s="21">
        <f t="shared" si="28"/>
        <v>201.9</v>
      </c>
      <c r="L35" s="21">
        <f t="shared" si="29"/>
        <v>222.09</v>
      </c>
      <c r="M35" s="21">
        <v>242.25</v>
      </c>
    </row>
    <row r="36" spans="1:13" x14ac:dyDescent="0.25">
      <c r="A36" s="15" t="s">
        <v>23</v>
      </c>
      <c r="B36" s="19">
        <f t="shared" ref="B36:M36" si="30">SUM(B24:B35)</f>
        <v>1179.56</v>
      </c>
      <c r="C36" s="19">
        <f t="shared" si="30"/>
        <v>2354.12</v>
      </c>
      <c r="D36" s="19">
        <f t="shared" si="30"/>
        <v>3528.6799999999994</v>
      </c>
      <c r="E36" s="19">
        <f t="shared" si="30"/>
        <v>4703.24</v>
      </c>
      <c r="F36" s="19">
        <f t="shared" si="30"/>
        <v>5877.7999999999984</v>
      </c>
      <c r="G36" s="19">
        <f t="shared" si="30"/>
        <v>7052.3599999999988</v>
      </c>
      <c r="H36" s="19">
        <f t="shared" si="30"/>
        <v>8226.9200000000019</v>
      </c>
      <c r="I36" s="19">
        <f t="shared" si="30"/>
        <v>9401.48</v>
      </c>
      <c r="J36" s="19">
        <f t="shared" si="30"/>
        <v>10576.039999999997</v>
      </c>
      <c r="K36" s="19">
        <f t="shared" si="30"/>
        <v>11750.599999999997</v>
      </c>
      <c r="L36" s="19">
        <f t="shared" si="30"/>
        <v>12925.159999999998</v>
      </c>
      <c r="M36" s="19">
        <f t="shared" si="30"/>
        <v>14097.75</v>
      </c>
    </row>
  </sheetData>
  <sheetProtection algorithmName="SHA-512" hashValue="mpAjyrVdJKLeZcFvoPP68+JWMo7JQEWRP6wjOnreb5gj/A5LQxNtqCW7VAvHX/Y3AWfDiL1+CiwAJJ3m03s11g==" saltValue="CSRpa0HQe++br0yluWQX7w==" spinCount="100000" sheet="1" objects="1" scenarios="1"/>
  <hyperlinks>
    <hyperlink ref="B4" r:id="rId1" display="All information in this document is available at www.buffalo.edu/students/tuition-and-fees.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Undergrad Tuition and Fee Billing Rates</dc:title>
  <dc:creator>UB Student Accounts</dc:creator>
  <cp:keywords>tuition,fees, Undergrad tuition, Undergrad fees</cp:keywords>
  <cp:lastModifiedBy>Stevens, Laura</cp:lastModifiedBy>
  <dcterms:created xsi:type="dcterms:W3CDTF">2019-07-23T19:41:57Z</dcterms:created>
  <dcterms:modified xsi:type="dcterms:W3CDTF">2020-08-10T15:05:25Z</dcterms:modified>
  <cp:category>tuition</cp:category>
</cp:coreProperties>
</file>